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19.10.2023" sheetId="2" r:id="rId2"/>
  </sheets>
  <definedNames>
    <definedName name="_xlnm.Print_Area" localSheetId="1">'19.10.2023'!$A$1:$D$302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<sst xmlns="http://schemas.openxmlformats.org/spreadsheetml/2006/main" count="282" uniqueCount="148">
  <si>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</si>
  <si>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</si>
  <si>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</si>
  <si>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</si>
  <si>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</si>
  <si>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</si>
  <si>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</si>
  <si>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</si>
  <si>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</si>
  <si>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</si>
  <si>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</si>
  <si>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</si>
  <si>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</si>
  <si>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</si>
  <si>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</si>
  <si>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</si>
  <si>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</si>
  <si>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</si>
  <si>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</si>
  <si>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</si>
  <si>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</si>
  <si>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</si>
  <si>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</si>
  <si>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</si>
  <si>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</si>
  <si>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</si>
  <si>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</si>
  <si>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</si>
  <si>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</si>
  <si>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</si>
  <si>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</si>
  <si>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</si>
  <si>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</si>
  <si>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</si>
  <si>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</si>
  <si>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</si>
  <si>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</si>
  <si>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</si>
  <si>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</si>
  <si>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</si>
  <si>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</si>
  <si>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</si>
  <si>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</si>
  <si>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</si>
  <si>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</si>
  <si>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</si>
  <si>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</si>
  <si>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</si>
  <si>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</si>
  <si>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</si>
  <si>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</si>
  <si>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</si>
  <si>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</si>
  <si>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</si>
  <si>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</si>
  <si>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</si>
  <si>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</si>
  <si>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</si>
  <si>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</si>
  <si>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</si>
  <si>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</si>
  <si>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</si>
  <si>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</si>
  <si>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</si>
  <si>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</si>
  <si>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</si>
  <si>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</si>
  <si>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</si>
  <si>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</si>
  <si>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</si>
  <si>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</si>
  <si>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</si>
  <si>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</si>
  <si>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</si>
  <si>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</si>
  <si>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</si>
  <si>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</si>
  <si>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</si>
  <si>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</si>
  <si>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</si>
  <si>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</si>
  <si>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</si>
  <si>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</si>
  <si>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</si>
  <si>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</si>
  <si>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</si>
  <si>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</si>
  <si>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</si>
  <si>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</si>
  <si>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</si>
  <si>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</si>
  <si>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</si>
  <si>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</si>
  <si>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</si>
  <si>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</si>
  <si>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</si>
  <si>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</si>
  <si>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</si>
  <si>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</si>
  <si>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</si>
  <si>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</si>
  <si>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</si>
  <si>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</si>
  <si>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</si>
  <si>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</si>
  <si>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</si>
  <si>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</si>
  <si>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</si>
  <si>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</si>
  <si>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</si>
  <si>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канцтовари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</si>
  <si>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</si>
  <si>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</si>
  <si>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</si>
  <si>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</si>
  <si>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</si>
  <si>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</si>
  <si>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</si>
  <si>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</si>
  <si>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субвенція з ОБ МБ на надання пільг на мед.обслуговування громадян,які постраждали в наслідок Чорнобильської катастрофи</t>
  </si>
  <si>
    <t>послуги інтернет</t>
  </si>
  <si>
    <t>будівельні матеріали</t>
  </si>
  <si>
    <t xml:space="preserve">заправка картриджа </t>
  </si>
  <si>
    <t xml:space="preserve">надходження податків і зборів по загальному фонду бюджету </t>
  </si>
  <si>
    <t xml:space="preserve">Управління комун. майна та земельних відносин </t>
  </si>
  <si>
    <t>УЖКГі Б</t>
  </si>
  <si>
    <t>Культура  (абонплата)</t>
  </si>
  <si>
    <t>НМЦСС (звільнені)</t>
  </si>
  <si>
    <t xml:space="preserve">Фінансове управління </t>
  </si>
  <si>
    <t>Фінансування видатків бюджету Ніжинської міської територіальної громади за 19.10.2023р. пооб’єктно</t>
  </si>
  <si>
    <t xml:space="preserve">розпорядження № 493  від 19.10.2023р. </t>
  </si>
  <si>
    <t>Залишок коштів станом на 19.10.2023 р., в т.ч.:</t>
  </si>
  <si>
    <t>Надходження коштів на рахунки бюджету 19.10.2023 р., в т.ч.:</t>
  </si>
  <si>
    <t xml:space="preserve">Всього коштів на рахунках бюджету 19.10.2023 р. </t>
  </si>
  <si>
    <t>грошова винагорода// програма з відзначення державних та професійних свят</t>
  </si>
  <si>
    <t>квіткова продукція// програма з відзначення державних та професійних свят</t>
  </si>
  <si>
    <t>оплата послуг інтернет // Програма Інформатизації</t>
  </si>
  <si>
    <t>мультимедійний проектор, екран</t>
  </si>
  <si>
    <t>заправка картриджа гімн №2</t>
  </si>
  <si>
    <t>послуги хостингу гімн №2</t>
  </si>
  <si>
    <t>обслуговування програмного забезпечення гімн №2</t>
  </si>
  <si>
    <t>комутатор мережевий</t>
  </si>
  <si>
    <t xml:space="preserve">відшкодування витрат // терцентр соціального обслуговування </t>
  </si>
  <si>
    <t xml:space="preserve">спостереження за спрацюванням установок пожежної сигналізації </t>
  </si>
  <si>
    <t>поточний ремонт системи опалення у приміщенні</t>
  </si>
  <si>
    <t xml:space="preserve">поточний ремонт системи відеоспостереження </t>
  </si>
  <si>
    <t>поточний ремонт дитячого майданчика по вул. Батюка</t>
  </si>
  <si>
    <t>придбання керованого доступу до укриття цивільного захисту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</si>
</sst>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97" fontId="2" fillId="0" borderId="15" xfId="60" applyFont="1" applyFill="1" applyBorder="1" applyAlignment="1">
      <alignment vertical="center" wrapText="1"/>
    </xf>
    <xf numFmtId="197" fontId="0" fillId="0" borderId="13" xfId="6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46</v>
      </c>
      <c r="B1" s="79"/>
      <c r="C1" s="79"/>
      <c r="D1" s="7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66" zoomScaleNormal="70" zoomScaleSheetLayoutView="66" workbookViewId="0" topLeftCell="A9">
      <selection activeCell="B164" sqref="B164:C16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8" t="s">
        <v>129</v>
      </c>
      <c r="B1" s="128"/>
      <c r="C1" s="128"/>
      <c r="D1" s="128"/>
      <c r="E1" s="128"/>
    </row>
    <row r="2" spans="1:5" ht="27.75" customHeight="1" hidden="1">
      <c r="A2" s="129" t="s">
        <v>130</v>
      </c>
      <c r="B2" s="129"/>
      <c r="C2" s="129"/>
      <c r="D2" s="129"/>
      <c r="E2" s="23"/>
    </row>
    <row r="3" spans="1:5" ht="19.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7" t="s">
        <v>131</v>
      </c>
      <c r="B4" s="87"/>
      <c r="C4" s="87"/>
      <c r="D4" s="50" t="e">
        <f>#REF!</f>
        <v>#REF!</v>
      </c>
      <c r="E4" s="23"/>
    </row>
    <row r="5" spans="1:5" ht="24" customHeight="1" hidden="1">
      <c r="A5" s="87" t="s">
        <v>90</v>
      </c>
      <c r="B5" s="87"/>
      <c r="C5" s="87"/>
      <c r="D5" s="41"/>
      <c r="E5" s="23"/>
    </row>
    <row r="6" spans="1:5" ht="24" customHeight="1">
      <c r="A6" s="87" t="s">
        <v>132</v>
      </c>
      <c r="B6" s="87"/>
      <c r="C6" s="87"/>
      <c r="D6" s="41">
        <f>D9</f>
        <v>1450105.21</v>
      </c>
      <c r="E6" s="23"/>
    </row>
    <row r="7" spans="1:5" ht="24" customHeight="1" hidden="1">
      <c r="A7" s="123" t="s">
        <v>95</v>
      </c>
      <c r="B7" s="123"/>
      <c r="C7" s="123"/>
      <c r="D7" s="42"/>
      <c r="E7" s="23"/>
    </row>
    <row r="8" spans="1:5" ht="24" customHeight="1" hidden="1">
      <c r="A8" s="123" t="s">
        <v>91</v>
      </c>
      <c r="B8" s="123"/>
      <c r="C8" s="123"/>
      <c r="D8" s="42"/>
      <c r="E8" s="23"/>
    </row>
    <row r="9" spans="1:5" ht="33" customHeight="1">
      <c r="A9" s="123" t="s">
        <v>123</v>
      </c>
      <c r="B9" s="123"/>
      <c r="C9" s="123"/>
      <c r="D9" s="43">
        <v>1450105.21</v>
      </c>
      <c r="E9" s="23"/>
    </row>
    <row r="10" spans="1:5" ht="25.5" customHeight="1" hidden="1">
      <c r="A10" s="124" t="s">
        <v>118</v>
      </c>
      <c r="B10" s="124"/>
      <c r="C10" s="124"/>
      <c r="D10" s="44"/>
      <c r="E10" s="23"/>
    </row>
    <row r="11" spans="1:5" ht="24" customHeight="1" hidden="1">
      <c r="A11" s="125" t="s">
        <v>99</v>
      </c>
      <c r="B11" s="126"/>
      <c r="C11" s="127"/>
      <c r="D11" s="44"/>
      <c r="E11" s="23"/>
    </row>
    <row r="12" spans="1:5" ht="24" customHeight="1" hidden="1">
      <c r="A12" s="125" t="s">
        <v>100</v>
      </c>
      <c r="B12" s="126"/>
      <c r="C12" s="127"/>
      <c r="D12" s="44"/>
      <c r="E12" s="23"/>
    </row>
    <row r="13" spans="1:5" ht="24" customHeight="1" hidden="1">
      <c r="A13" s="125" t="s">
        <v>96</v>
      </c>
      <c r="B13" s="126"/>
      <c r="C13" s="127"/>
      <c r="D13" s="44"/>
      <c r="E13" s="23"/>
    </row>
    <row r="14" spans="1:7" ht="24" customHeight="1">
      <c r="A14" s="87" t="s">
        <v>133</v>
      </c>
      <c r="B14" s="87"/>
      <c r="C14" s="87"/>
      <c r="D14" s="41" t="e">
        <f>D4+D6+D12+D10-D11-D5</f>
        <v>#REF!</v>
      </c>
      <c r="E14" s="23"/>
      <c r="F14" s="29"/>
      <c r="G14" s="29"/>
    </row>
    <row r="15" spans="1:5" ht="24" customHeight="1">
      <c r="A15" s="122" t="s">
        <v>65</v>
      </c>
      <c r="B15" s="122"/>
      <c r="C15" s="122"/>
      <c r="D15" s="122"/>
      <c r="E15" s="23"/>
    </row>
    <row r="16" spans="1:6" s="24" customFormat="1" ht="24.75" customHeight="1">
      <c r="A16" s="60" t="s">
        <v>53</v>
      </c>
      <c r="B16" s="122" t="s">
        <v>54</v>
      </c>
      <c r="C16" s="122"/>
      <c r="D16" s="45">
        <f>D17+D38+D43+D50+D161</f>
        <v>80445.87</v>
      </c>
      <c r="E16" s="37"/>
      <c r="F16" s="34"/>
    </row>
    <row r="17" spans="1:5" s="24" customFormat="1" ht="24.75" customHeight="1">
      <c r="A17" s="32" t="s">
        <v>55</v>
      </c>
      <c r="B17" s="86"/>
      <c r="C17" s="86"/>
      <c r="D17" s="46">
        <f>SUM(D18:D37)</f>
        <v>0</v>
      </c>
      <c r="E17" s="37"/>
    </row>
    <row r="18" spans="1:6" s="24" customFormat="1" ht="21" customHeight="1" hidden="1">
      <c r="A18" s="61"/>
      <c r="B18" s="62"/>
      <c r="C18" s="62" t="s">
        <v>102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113</v>
      </c>
      <c r="D19" s="51"/>
      <c r="E19" s="37"/>
    </row>
    <row r="20" spans="1:5" s="30" customFormat="1" ht="20.25" customHeight="1" hidden="1">
      <c r="A20" s="61"/>
      <c r="B20" s="62"/>
      <c r="C20" s="62" t="s">
        <v>127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111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 hidden="1">
      <c r="A27" s="61"/>
      <c r="B27" s="62"/>
      <c r="C27" s="62" t="s">
        <v>78</v>
      </c>
      <c r="D27" s="51"/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108</v>
      </c>
      <c r="D29" s="51"/>
      <c r="E29" s="40"/>
    </row>
    <row r="30" spans="1:6" s="30" customFormat="1" ht="24" customHeight="1" hidden="1">
      <c r="A30" s="61"/>
      <c r="B30" s="62"/>
      <c r="C30" s="62" t="s">
        <v>107</v>
      </c>
      <c r="D30" s="51"/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103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98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124</v>
      </c>
      <c r="D36" s="39"/>
      <c r="E36" s="40"/>
    </row>
    <row r="37" spans="1:5" s="30" customFormat="1" ht="21" customHeight="1" hidden="1">
      <c r="A37" s="61"/>
      <c r="B37" s="62"/>
      <c r="C37" s="62" t="s">
        <v>128</v>
      </c>
      <c r="D37" s="51"/>
      <c r="E37" s="40"/>
    </row>
    <row r="38" spans="1:5" s="30" customFormat="1" ht="24.75" customHeight="1">
      <c r="A38" s="32" t="s">
        <v>8</v>
      </c>
      <c r="B38" s="118" t="s">
        <v>63</v>
      </c>
      <c r="C38" s="119"/>
      <c r="D38" s="46">
        <f>SUM(D39:D42)</f>
        <v>0</v>
      </c>
      <c r="E38" s="40"/>
    </row>
    <row r="39" spans="1:5" s="24" customFormat="1" ht="24" customHeight="1" hidden="1">
      <c r="A39" s="32"/>
      <c r="B39" s="117" t="s">
        <v>106</v>
      </c>
      <c r="C39" s="117"/>
      <c r="D39" s="56"/>
      <c r="E39" s="37"/>
    </row>
    <row r="40" spans="1:5" s="24" customFormat="1" ht="24" customHeight="1" hidden="1">
      <c r="A40" s="32"/>
      <c r="B40" s="117" t="s">
        <v>115</v>
      </c>
      <c r="C40" s="117"/>
      <c r="D40" s="57"/>
      <c r="E40" s="37"/>
    </row>
    <row r="41" spans="1:5" s="24" customFormat="1" ht="24" customHeight="1" hidden="1">
      <c r="A41" s="32"/>
      <c r="B41" s="117" t="s">
        <v>116</v>
      </c>
      <c r="C41" s="117"/>
      <c r="D41" s="38"/>
      <c r="E41" s="37"/>
    </row>
    <row r="42" spans="1:5" s="24" customFormat="1" ht="24" customHeight="1" hidden="1">
      <c r="A42" s="32"/>
      <c r="B42" s="117"/>
      <c r="C42" s="117"/>
      <c r="D42" s="38"/>
      <c r="E42" s="37"/>
    </row>
    <row r="43" spans="1:6" s="24" customFormat="1" ht="24" customHeight="1">
      <c r="A43" s="32" t="s">
        <v>10</v>
      </c>
      <c r="B43" s="117" t="s">
        <v>63</v>
      </c>
      <c r="C43" s="117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17" t="s">
        <v>59</v>
      </c>
      <c r="C44" s="117"/>
      <c r="D44" s="38"/>
      <c r="E44" s="37"/>
    </row>
    <row r="45" spans="1:5" s="24" customFormat="1" ht="24" customHeight="1" hidden="1">
      <c r="A45" s="32"/>
      <c r="B45" s="117" t="s">
        <v>69</v>
      </c>
      <c r="C45" s="117"/>
      <c r="D45" s="53"/>
      <c r="E45" s="37"/>
    </row>
    <row r="46" spans="1:5" s="24" customFormat="1" ht="23.25" customHeight="1" hidden="1">
      <c r="A46" s="32"/>
      <c r="B46" s="117" t="s">
        <v>78</v>
      </c>
      <c r="C46" s="117"/>
      <c r="D46" s="38"/>
      <c r="E46" s="37"/>
    </row>
    <row r="47" spans="1:5" s="24" customFormat="1" ht="25.5" customHeight="1" hidden="1">
      <c r="A47" s="32"/>
      <c r="B47" s="117" t="s">
        <v>15</v>
      </c>
      <c r="C47" s="117"/>
      <c r="D47" s="38"/>
      <c r="E47" s="37"/>
    </row>
    <row r="48" spans="1:5" s="24" customFormat="1" ht="18.75" hidden="1">
      <c r="A48" s="32"/>
      <c r="B48" s="117" t="s">
        <v>31</v>
      </c>
      <c r="C48" s="117"/>
      <c r="D48" s="38"/>
      <c r="E48" s="37"/>
    </row>
    <row r="49" spans="1:5" s="24" customFormat="1" ht="24" customHeight="1" hidden="1">
      <c r="A49" s="32"/>
      <c r="B49" s="117" t="s">
        <v>68</v>
      </c>
      <c r="C49" s="117"/>
      <c r="D49" s="38"/>
      <c r="E49" s="37"/>
    </row>
    <row r="50" spans="1:5" s="24" customFormat="1" ht="23.25" customHeight="1">
      <c r="A50" s="21" t="s">
        <v>25</v>
      </c>
      <c r="B50" s="117" t="s">
        <v>26</v>
      </c>
      <c r="C50" s="117"/>
      <c r="D50" s="47">
        <f>D51+D74+D96+D117+D135+D154</f>
        <v>80445.87</v>
      </c>
      <c r="E50" s="37"/>
    </row>
    <row r="51" spans="1:5" s="24" customFormat="1" ht="25.5" customHeight="1">
      <c r="A51" s="21"/>
      <c r="B51" s="117" t="s">
        <v>101</v>
      </c>
      <c r="C51" s="117"/>
      <c r="D51" s="48">
        <f>SUM(D52:D73)</f>
        <v>0</v>
      </c>
      <c r="E51" s="37"/>
    </row>
    <row r="52" spans="1:5" s="24" customFormat="1" ht="28.5" customHeight="1" hidden="1">
      <c r="A52" s="61"/>
      <c r="B52" s="63"/>
      <c r="C52" s="62" t="s">
        <v>102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105</v>
      </c>
      <c r="D54" s="38"/>
      <c r="E54" s="40"/>
    </row>
    <row r="55" spans="1:5" s="30" customFormat="1" ht="27.75" customHeight="1" hidden="1">
      <c r="A55" s="61"/>
      <c r="B55" s="63"/>
      <c r="C55" s="62" t="s">
        <v>92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112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97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108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126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98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117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.75" customHeight="1">
      <c r="A74" s="21"/>
      <c r="B74" s="117" t="s">
        <v>1</v>
      </c>
      <c r="C74" s="117"/>
      <c r="D74" s="48">
        <f>SUM(D75:D95)</f>
        <v>29456.54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3.25" customHeight="1" hidden="1">
      <c r="A76" s="61"/>
      <c r="B76" s="62"/>
      <c r="C76" s="62" t="s">
        <v>114</v>
      </c>
      <c r="D76" s="38"/>
      <c r="E76" s="37"/>
    </row>
    <row r="77" spans="1:5" s="30" customFormat="1" ht="24.75" customHeight="1" hidden="1">
      <c r="A77" s="61"/>
      <c r="B77" s="62"/>
      <c r="C77" s="62" t="s">
        <v>92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3.25" customHeight="1" hidden="1">
      <c r="A80" s="61"/>
      <c r="B80" s="62"/>
      <c r="C80" s="62" t="s">
        <v>59</v>
      </c>
      <c r="D80" s="38"/>
      <c r="E80" s="40"/>
    </row>
    <row r="81" spans="1:5" s="30" customFormat="1" ht="17.25" customHeight="1" hidden="1">
      <c r="A81" s="61"/>
      <c r="B81" s="62"/>
      <c r="C81" s="62" t="s">
        <v>112</v>
      </c>
      <c r="D81" s="38"/>
      <c r="E81" s="40"/>
    </row>
    <row r="82" spans="1:5" s="30" customFormat="1" ht="17.25" customHeight="1" hidden="1">
      <c r="A82" s="61"/>
      <c r="B82" s="62"/>
      <c r="C82" s="62" t="s">
        <v>69</v>
      </c>
      <c r="D82" s="38"/>
      <c r="E82" s="40"/>
    </row>
    <row r="83" spans="1:5" s="30" customFormat="1" ht="17.25" customHeight="1">
      <c r="A83" s="61"/>
      <c r="B83" s="62"/>
      <c r="C83" s="62" t="s">
        <v>15</v>
      </c>
      <c r="D83" s="38">
        <v>29456.54</v>
      </c>
      <c r="E83" s="40"/>
    </row>
    <row r="84" spans="1:5" s="30" customFormat="1" ht="24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7.25" customHeight="1" hidden="1">
      <c r="A86" s="61"/>
      <c r="B86" s="62"/>
      <c r="C86" s="62" t="s">
        <v>62</v>
      </c>
      <c r="D86" s="38"/>
      <c r="E86" s="40"/>
    </row>
    <row r="87" spans="1:5" s="30" customFormat="1" ht="17.25" customHeight="1" hidden="1">
      <c r="A87" s="61"/>
      <c r="B87" s="62"/>
      <c r="C87" s="62" t="s">
        <v>18</v>
      </c>
      <c r="D87" s="38"/>
      <c r="E87" s="40"/>
    </row>
    <row r="88" spans="1:5" s="30" customFormat="1" ht="17.25" customHeight="1" hidden="1">
      <c r="A88" s="61"/>
      <c r="B88" s="62"/>
      <c r="C88" s="62" t="s">
        <v>31</v>
      </c>
      <c r="D88" s="38"/>
      <c r="E88" s="40"/>
    </row>
    <row r="89" spans="1:5" s="30" customFormat="1" ht="21.75" customHeight="1" hidden="1">
      <c r="A89" s="61"/>
      <c r="B89" s="62"/>
      <c r="C89" s="62" t="s">
        <v>45</v>
      </c>
      <c r="D89" s="38"/>
      <c r="E89" s="40"/>
    </row>
    <row r="90" spans="1:5" s="30" customFormat="1" ht="17.25" customHeight="1" hidden="1">
      <c r="A90" s="61"/>
      <c r="B90" s="62"/>
      <c r="C90" s="62" t="s">
        <v>64</v>
      </c>
      <c r="D90" s="38"/>
      <c r="E90" s="40"/>
    </row>
    <row r="91" spans="1:5" s="30" customFormat="1" ht="17.25" customHeight="1" hidden="1">
      <c r="A91" s="61"/>
      <c r="B91" s="62"/>
      <c r="C91" s="62" t="s">
        <v>80</v>
      </c>
      <c r="D91" s="38"/>
      <c r="E91" s="40"/>
    </row>
    <row r="92" spans="1:5" s="30" customFormat="1" ht="23.25" customHeight="1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20.2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17" t="s">
        <v>2</v>
      </c>
      <c r="C96" s="117"/>
      <c r="D96" s="48">
        <f>SUM(D97:D116)</f>
        <v>45729.1</v>
      </c>
      <c r="E96" s="40"/>
    </row>
    <row r="97" spans="1:7" s="24" customFormat="1" ht="20.2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20.25" customHeight="1" hidden="1">
      <c r="A98" s="61"/>
      <c r="B98" s="63"/>
      <c r="C98" s="62" t="s">
        <v>114</v>
      </c>
      <c r="D98" s="51"/>
      <c r="E98" s="37"/>
      <c r="G98" s="34"/>
    </row>
    <row r="99" spans="1:5" s="30" customFormat="1" ht="20.25" customHeight="1" hidden="1">
      <c r="A99" s="61"/>
      <c r="B99" s="63"/>
      <c r="C99" s="62" t="s">
        <v>92</v>
      </c>
      <c r="D99" s="38"/>
      <c r="E99" s="40"/>
    </row>
    <row r="100" spans="1:7" s="30" customFormat="1" ht="20.2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20.25" customHeight="1" hidden="1">
      <c r="A101" s="61"/>
      <c r="B101" s="63"/>
      <c r="C101" s="62" t="s">
        <v>68</v>
      </c>
      <c r="D101" s="38"/>
      <c r="E101" s="40"/>
    </row>
    <row r="102" spans="1:5" s="30" customFormat="1" ht="20.25" customHeight="1" hidden="1">
      <c r="A102" s="61"/>
      <c r="B102" s="63"/>
      <c r="C102" s="62" t="s">
        <v>59</v>
      </c>
      <c r="D102" s="51"/>
      <c r="E102" s="40"/>
    </row>
    <row r="103" spans="1:5" s="30" customFormat="1" ht="20.25" customHeight="1" hidden="1">
      <c r="A103" s="61"/>
      <c r="B103" s="63"/>
      <c r="C103" s="62" t="s">
        <v>112</v>
      </c>
      <c r="D103" s="38"/>
      <c r="E103" s="40"/>
    </row>
    <row r="104" spans="1:5" s="30" customFormat="1" ht="20.25" customHeight="1" hidden="1">
      <c r="A104" s="61"/>
      <c r="B104" s="63"/>
      <c r="C104" s="62" t="s">
        <v>69</v>
      </c>
      <c r="D104" s="38"/>
      <c r="E104" s="40"/>
    </row>
    <row r="105" spans="1:5" s="30" customFormat="1" ht="20.25" customHeight="1">
      <c r="A105" s="61"/>
      <c r="B105" s="63"/>
      <c r="C105" s="62" t="s">
        <v>15</v>
      </c>
      <c r="D105" s="38">
        <v>45729.1</v>
      </c>
      <c r="E105" s="40"/>
    </row>
    <row r="106" spans="1:5" s="30" customFormat="1" ht="20.25" customHeight="1" hidden="1">
      <c r="A106" s="61"/>
      <c r="B106" s="63"/>
      <c r="C106" s="62" t="s">
        <v>78</v>
      </c>
      <c r="D106" s="38"/>
      <c r="E106" s="40"/>
    </row>
    <row r="107" spans="1:5" s="30" customFormat="1" ht="20.25" customHeight="1" hidden="1">
      <c r="A107" s="61"/>
      <c r="B107" s="63"/>
      <c r="C107" s="62" t="s">
        <v>18</v>
      </c>
      <c r="D107" s="38"/>
      <c r="E107" s="40"/>
    </row>
    <row r="108" spans="1:5" s="30" customFormat="1" ht="20.25" customHeight="1" hidden="1">
      <c r="A108" s="61"/>
      <c r="B108" s="63"/>
      <c r="C108" s="62" t="s">
        <v>31</v>
      </c>
      <c r="D108" s="38"/>
      <c r="E108" s="40"/>
    </row>
    <row r="109" spans="1:5" s="30" customFormat="1" ht="22.5" customHeight="1" hidden="1">
      <c r="A109" s="61"/>
      <c r="B109" s="63"/>
      <c r="C109" s="62" t="s">
        <v>45</v>
      </c>
      <c r="D109" s="38"/>
      <c r="E109" s="40"/>
    </row>
    <row r="110" spans="1:5" s="30" customFormat="1" ht="20.25" customHeight="1" hidden="1">
      <c r="A110" s="61"/>
      <c r="B110" s="63"/>
      <c r="C110" s="62" t="s">
        <v>64</v>
      </c>
      <c r="D110" s="38"/>
      <c r="E110" s="40"/>
    </row>
    <row r="111" spans="1:5" s="30" customFormat="1" ht="20.25" customHeight="1" hidden="1">
      <c r="A111" s="61"/>
      <c r="B111" s="63"/>
      <c r="C111" s="62" t="s">
        <v>80</v>
      </c>
      <c r="D111" s="38"/>
      <c r="E111" s="40"/>
    </row>
    <row r="112" spans="1:5" s="30" customFormat="1" ht="20.25" customHeight="1" hidden="1">
      <c r="A112" s="61"/>
      <c r="B112" s="63"/>
      <c r="C112" s="62" t="s">
        <v>62</v>
      </c>
      <c r="D112" s="68"/>
      <c r="E112" s="40"/>
    </row>
    <row r="113" spans="1:5" s="30" customFormat="1" ht="20.25" customHeight="1" hidden="1">
      <c r="A113" s="61"/>
      <c r="B113" s="63"/>
      <c r="C113" s="62" t="s">
        <v>80</v>
      </c>
      <c r="D113" s="38"/>
      <c r="E113" s="40"/>
    </row>
    <row r="114" spans="1:5" s="30" customFormat="1" ht="20.25" customHeight="1" hidden="1">
      <c r="A114" s="61"/>
      <c r="B114" s="63"/>
      <c r="C114" s="62" t="s">
        <v>71</v>
      </c>
      <c r="D114" s="68"/>
      <c r="E114" s="40"/>
    </row>
    <row r="115" spans="1:5" s="30" customFormat="1" ht="20.25" customHeight="1" hidden="1">
      <c r="A115" s="61"/>
      <c r="B115" s="63"/>
      <c r="C115" s="62" t="s">
        <v>0</v>
      </c>
      <c r="D115" s="38"/>
      <c r="E115" s="40"/>
    </row>
    <row r="116" spans="1:5" s="30" customFormat="1" ht="20.2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17" t="s">
        <v>66</v>
      </c>
      <c r="C117" s="117"/>
      <c r="D117" s="48">
        <f>SUM(D118:D134)</f>
        <v>0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92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97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111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98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20.2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17" t="s">
        <v>79</v>
      </c>
      <c r="C135" s="117"/>
      <c r="D135" s="48">
        <f>SUM(D136:D153)</f>
        <v>5260.23</v>
      </c>
      <c r="E135" s="40"/>
      <c r="G135" s="31"/>
    </row>
    <row r="136" spans="1:5" s="24" customFormat="1" ht="20.25" customHeight="1" hidden="1">
      <c r="A136" s="61"/>
      <c r="B136" s="62"/>
      <c r="C136" s="62" t="s">
        <v>104</v>
      </c>
      <c r="D136" s="38"/>
      <c r="E136" s="37"/>
    </row>
    <row r="137" spans="1:5" s="30" customFormat="1" ht="20.25" customHeight="1" hidden="1">
      <c r="A137" s="61"/>
      <c r="B137" s="62"/>
      <c r="C137" s="62" t="s">
        <v>92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111</v>
      </c>
      <c r="D141" s="38"/>
      <c r="E141" s="40"/>
    </row>
    <row r="142" spans="1:5" s="30" customFormat="1" ht="23.2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>
      <c r="A143" s="61"/>
      <c r="B143" s="62"/>
      <c r="C143" s="62" t="s">
        <v>15</v>
      </c>
      <c r="D143" s="38">
        <v>5260.23</v>
      </c>
      <c r="E143" s="40"/>
    </row>
    <row r="144" spans="1:5" s="30" customFormat="1" ht="24" customHeight="1" hidden="1">
      <c r="A144" s="61"/>
      <c r="B144" s="62"/>
      <c r="C144" s="62" t="s">
        <v>78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3.2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31.5" customHeight="1" hidden="1">
      <c r="A150" s="61"/>
      <c r="B150" s="62"/>
      <c r="C150" s="62" t="s">
        <v>103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117" t="s">
        <v>75</v>
      </c>
      <c r="C154" s="117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39.75" customHeight="1" hidden="1">
      <c r="A157" s="106" t="s">
        <v>56</v>
      </c>
      <c r="B157" s="84"/>
      <c r="C157" s="85"/>
      <c r="D157" s="54"/>
      <c r="E157" s="40"/>
      <c r="H157" s="31"/>
    </row>
    <row r="158" spans="1:8" s="30" customFormat="1" ht="37.5" customHeight="1" hidden="1">
      <c r="A158" s="104"/>
      <c r="B158" s="84"/>
      <c r="C158" s="85"/>
      <c r="D158" s="54"/>
      <c r="E158" s="40"/>
      <c r="H158" s="31"/>
    </row>
    <row r="159" spans="1:8" s="30" customFormat="1" ht="34.5" customHeight="1" hidden="1">
      <c r="A159" s="104"/>
      <c r="B159" s="84"/>
      <c r="C159" s="85"/>
      <c r="D159" s="54"/>
      <c r="E159" s="40"/>
      <c r="H159" s="31"/>
    </row>
    <row r="160" spans="1:5" s="24" customFormat="1" ht="42" customHeight="1" hidden="1">
      <c r="A160" s="104"/>
      <c r="B160" s="84"/>
      <c r="C160" s="85"/>
      <c r="D160" s="54"/>
      <c r="E160" s="37"/>
    </row>
    <row r="161" spans="1:5" s="24" customFormat="1" ht="30.75" customHeight="1" hidden="1">
      <c r="A161" s="104"/>
      <c r="B161" s="87" t="s">
        <v>63</v>
      </c>
      <c r="C161" s="87"/>
      <c r="D161" s="42">
        <f>SUM(D157:D160)</f>
        <v>0</v>
      </c>
      <c r="E161" s="37"/>
    </row>
    <row r="162" spans="1:6" s="24" customFormat="1" ht="25.5" customHeight="1">
      <c r="A162" s="32" t="s">
        <v>109</v>
      </c>
      <c r="B162" s="84"/>
      <c r="C162" s="85"/>
      <c r="D162" s="47">
        <f>D174+D179+D183+D191+D196+D200+D207+D221+D226+D232+D237+D244+D252+D258+D264+D275+D287+D270</f>
        <v>153231.84</v>
      </c>
      <c r="E162" s="37"/>
      <c r="F162" s="34"/>
    </row>
    <row r="163" spans="1:6" s="24" customFormat="1" ht="27" customHeight="1">
      <c r="A163" s="106" t="s">
        <v>94</v>
      </c>
      <c r="B163" s="84" t="s">
        <v>134</v>
      </c>
      <c r="C163" s="85"/>
      <c r="D163" s="54">
        <v>1242.23</v>
      </c>
      <c r="E163" s="33"/>
      <c r="F163" s="34"/>
    </row>
    <row r="164" spans="1:6" s="24" customFormat="1" ht="32.25" customHeight="1">
      <c r="A164" s="104"/>
      <c r="B164" s="84" t="s">
        <v>135</v>
      </c>
      <c r="C164" s="85"/>
      <c r="D164" s="54">
        <v>500</v>
      </c>
      <c r="E164" s="33"/>
      <c r="F164" s="34"/>
    </row>
    <row r="165" spans="1:6" s="24" customFormat="1" ht="44.25" customHeight="1">
      <c r="A165" s="104"/>
      <c r="B165" s="84" t="s">
        <v>136</v>
      </c>
      <c r="C165" s="85"/>
      <c r="D165" s="54">
        <v>2000</v>
      </c>
      <c r="E165" s="33"/>
      <c r="F165" s="34"/>
    </row>
    <row r="166" spans="1:6" s="24" customFormat="1" ht="42" customHeight="1" hidden="1">
      <c r="A166" s="104"/>
      <c r="B166" s="84"/>
      <c r="C166" s="85"/>
      <c r="D166" s="54"/>
      <c r="E166" s="33"/>
      <c r="F166" s="34"/>
    </row>
    <row r="167" spans="1:6" s="24" customFormat="1" ht="38.25" customHeight="1" hidden="1">
      <c r="A167" s="104"/>
      <c r="B167" s="84"/>
      <c r="C167" s="85"/>
      <c r="D167" s="54"/>
      <c r="E167" s="33"/>
      <c r="F167" s="34"/>
    </row>
    <row r="168" spans="1:6" s="24" customFormat="1" ht="41.25" customHeight="1" hidden="1">
      <c r="A168" s="104"/>
      <c r="B168" s="84"/>
      <c r="C168" s="85"/>
      <c r="D168" s="38"/>
      <c r="E168" s="33"/>
      <c r="F168" s="34"/>
    </row>
    <row r="169" spans="1:6" s="24" customFormat="1" ht="37.5" customHeight="1" hidden="1">
      <c r="A169" s="104"/>
      <c r="B169" s="84"/>
      <c r="C169" s="85"/>
      <c r="D169" s="38"/>
      <c r="E169" s="33"/>
      <c r="F169" s="34"/>
    </row>
    <row r="170" spans="1:6" s="24" customFormat="1" ht="34.5" customHeight="1" hidden="1">
      <c r="A170" s="104"/>
      <c r="B170" s="84"/>
      <c r="C170" s="85"/>
      <c r="D170" s="38"/>
      <c r="E170" s="33"/>
      <c r="F170" s="34"/>
    </row>
    <row r="171" spans="1:6" s="24" customFormat="1" ht="42" customHeight="1" hidden="1">
      <c r="A171" s="104"/>
      <c r="B171" s="84"/>
      <c r="C171" s="85"/>
      <c r="D171" s="38"/>
      <c r="E171" s="33"/>
      <c r="F171" s="34"/>
    </row>
    <row r="172" spans="1:6" s="24" customFormat="1" ht="42" customHeight="1" hidden="1">
      <c r="A172" s="104"/>
      <c r="B172" s="84"/>
      <c r="C172" s="85"/>
      <c r="D172" s="38"/>
      <c r="E172" s="33"/>
      <c r="F172" s="34"/>
    </row>
    <row r="173" spans="1:6" s="24" customFormat="1" ht="37.5" customHeight="1" hidden="1">
      <c r="A173" s="104"/>
      <c r="B173" s="93"/>
      <c r="C173" s="94"/>
      <c r="D173" s="38"/>
      <c r="E173" s="33"/>
      <c r="F173" s="34"/>
    </row>
    <row r="174" spans="1:6" s="24" customFormat="1" ht="27" customHeight="1">
      <c r="A174" s="105"/>
      <c r="B174" s="89" t="s">
        <v>84</v>
      </c>
      <c r="C174" s="90"/>
      <c r="D174" s="48">
        <f>SUM(D163:D173)</f>
        <v>3742.23</v>
      </c>
      <c r="E174" s="33"/>
      <c r="F174" s="34"/>
    </row>
    <row r="175" spans="1:4" s="25" customFormat="1" ht="31.5" customHeight="1" hidden="1">
      <c r="A175" s="106" t="s">
        <v>59</v>
      </c>
      <c r="B175" s="86"/>
      <c r="C175" s="86"/>
      <c r="D175" s="54"/>
    </row>
    <row r="176" spans="1:4" s="25" customFormat="1" ht="30.75" customHeight="1" hidden="1">
      <c r="A176" s="104"/>
      <c r="B176" s="86"/>
      <c r="C176" s="86"/>
      <c r="D176" s="54"/>
    </row>
    <row r="177" spans="1:4" s="25" customFormat="1" ht="24.75" customHeight="1" hidden="1">
      <c r="A177" s="104"/>
      <c r="B177" s="84"/>
      <c r="C177" s="85"/>
      <c r="D177" s="54"/>
    </row>
    <row r="178" spans="1:4" s="25" customFormat="1" ht="24.75" customHeight="1" hidden="1">
      <c r="A178" s="104"/>
      <c r="B178" s="84"/>
      <c r="C178" s="85"/>
      <c r="D178" s="54"/>
    </row>
    <row r="179" spans="1:8" s="25" customFormat="1" ht="29.25" customHeight="1" hidden="1">
      <c r="A179" s="105"/>
      <c r="B179" s="89" t="s">
        <v>84</v>
      </c>
      <c r="C179" s="90"/>
      <c r="D179" s="49">
        <f>SUM(D175:D178)</f>
        <v>0</v>
      </c>
      <c r="F179" s="27"/>
      <c r="H179" s="27"/>
    </row>
    <row r="180" spans="1:8" s="25" customFormat="1" ht="24.75" customHeight="1" hidden="1">
      <c r="A180" s="106" t="s">
        <v>68</v>
      </c>
      <c r="B180" s="84"/>
      <c r="C180" s="85"/>
      <c r="D180" s="54"/>
      <c r="F180" s="27"/>
      <c r="H180" s="27"/>
    </row>
    <row r="181" spans="1:8" s="25" customFormat="1" ht="24.75" customHeight="1" hidden="1">
      <c r="A181" s="104"/>
      <c r="B181" s="84"/>
      <c r="C181" s="85"/>
      <c r="D181" s="54"/>
      <c r="F181" s="27"/>
      <c r="H181" s="27"/>
    </row>
    <row r="182" spans="1:8" s="25" customFormat="1" ht="24.75" customHeight="1" hidden="1">
      <c r="A182" s="104"/>
      <c r="B182" s="84"/>
      <c r="C182" s="85"/>
      <c r="D182" s="54"/>
      <c r="F182" s="27"/>
      <c r="H182" s="27"/>
    </row>
    <row r="183" spans="1:8" s="25" customFormat="1" ht="24.75" customHeight="1" hidden="1">
      <c r="A183" s="105"/>
      <c r="B183" s="89" t="s">
        <v>84</v>
      </c>
      <c r="C183" s="90"/>
      <c r="D183" s="49">
        <f>SUM(D180:D182)</f>
        <v>0</v>
      </c>
      <c r="F183" s="27"/>
      <c r="H183" s="27"/>
    </row>
    <row r="184" spans="1:4" s="25" customFormat="1" ht="32.25" customHeight="1" hidden="1">
      <c r="A184" s="87" t="s">
        <v>93</v>
      </c>
      <c r="B184" s="84"/>
      <c r="C184" s="85"/>
      <c r="D184" s="54"/>
    </row>
    <row r="185" spans="1:4" s="25" customFormat="1" ht="30.75" customHeight="1" hidden="1">
      <c r="A185" s="87"/>
      <c r="B185" s="86"/>
      <c r="C185" s="86"/>
      <c r="D185" s="54"/>
    </row>
    <row r="186" spans="1:4" s="25" customFormat="1" ht="28.5" customHeight="1" hidden="1">
      <c r="A186" s="87"/>
      <c r="B186" s="84"/>
      <c r="C186" s="85"/>
      <c r="D186" s="54"/>
    </row>
    <row r="187" spans="1:4" s="25" customFormat="1" ht="24" customHeight="1" hidden="1">
      <c r="A187" s="87"/>
      <c r="B187" s="86"/>
      <c r="C187" s="86"/>
      <c r="D187" s="54"/>
    </row>
    <row r="188" spans="1:4" s="25" customFormat="1" ht="35.25" customHeight="1" hidden="1">
      <c r="A188" s="87"/>
      <c r="B188" s="86"/>
      <c r="C188" s="86"/>
      <c r="D188" s="54"/>
    </row>
    <row r="189" spans="1:4" s="25" customFormat="1" ht="24" customHeight="1" hidden="1">
      <c r="A189" s="87"/>
      <c r="B189" s="86"/>
      <c r="C189" s="86"/>
      <c r="D189" s="54"/>
    </row>
    <row r="190" spans="1:4" s="25" customFormat="1" ht="24" customHeight="1" hidden="1">
      <c r="A190" s="87"/>
      <c r="B190" s="86"/>
      <c r="C190" s="86"/>
      <c r="D190" s="54"/>
    </row>
    <row r="191" spans="1:4" s="25" customFormat="1" ht="27.75" customHeight="1" hidden="1">
      <c r="A191" s="87"/>
      <c r="B191" s="108" t="s">
        <v>84</v>
      </c>
      <c r="C191" s="108"/>
      <c r="D191" s="42">
        <f>SUM(D184:D190)</f>
        <v>0</v>
      </c>
    </row>
    <row r="192" spans="1:4" s="25" customFormat="1" ht="39" customHeight="1" hidden="1">
      <c r="A192" s="87" t="s">
        <v>15</v>
      </c>
      <c r="B192" s="84"/>
      <c r="C192" s="85"/>
      <c r="D192" s="54"/>
    </row>
    <row r="193" spans="1:4" s="25" customFormat="1" ht="38.25" customHeight="1" hidden="1">
      <c r="A193" s="87"/>
      <c r="B193" s="84"/>
      <c r="C193" s="85"/>
      <c r="D193" s="54"/>
    </row>
    <row r="194" spans="1:4" s="25" customFormat="1" ht="38.25" customHeight="1" hidden="1">
      <c r="A194" s="87"/>
      <c r="B194" s="84"/>
      <c r="C194" s="85"/>
      <c r="D194" s="54"/>
    </row>
    <row r="195" spans="1:4" s="25" customFormat="1" ht="29.25" customHeight="1" hidden="1">
      <c r="A195" s="87"/>
      <c r="B195" s="84"/>
      <c r="C195" s="85"/>
      <c r="D195" s="54"/>
    </row>
    <row r="196" spans="1:6" s="25" customFormat="1" ht="27" customHeight="1" hidden="1">
      <c r="A196" s="87"/>
      <c r="B196" s="108" t="s">
        <v>84</v>
      </c>
      <c r="C196" s="108"/>
      <c r="D196" s="49">
        <f>D192+D193+D194</f>
        <v>0</v>
      </c>
      <c r="F196" s="27"/>
    </row>
    <row r="197" spans="1:4" s="25" customFormat="1" ht="27.75" customHeight="1" hidden="1">
      <c r="A197" s="87" t="s">
        <v>30</v>
      </c>
      <c r="B197" s="84"/>
      <c r="C197" s="85"/>
      <c r="D197" s="54"/>
    </row>
    <row r="198" spans="1:4" s="25" customFormat="1" ht="27.75" customHeight="1" hidden="1">
      <c r="A198" s="87"/>
      <c r="B198" s="84"/>
      <c r="C198" s="85"/>
      <c r="D198" s="54"/>
    </row>
    <row r="199" spans="1:4" s="25" customFormat="1" ht="27" customHeight="1" hidden="1">
      <c r="A199" s="87"/>
      <c r="B199" s="86"/>
      <c r="C199" s="86"/>
      <c r="D199" s="54"/>
    </row>
    <row r="200" spans="1:6" s="25" customFormat="1" ht="21.75" customHeight="1" hidden="1">
      <c r="A200" s="87"/>
      <c r="B200" s="108" t="s">
        <v>84</v>
      </c>
      <c r="C200" s="108"/>
      <c r="D200" s="42">
        <f>D197+D198+D199</f>
        <v>0</v>
      </c>
      <c r="F200" s="27"/>
    </row>
    <row r="201" spans="1:4" s="25" customFormat="1" ht="26.25" customHeight="1" hidden="1">
      <c r="A201" s="106" t="s">
        <v>85</v>
      </c>
      <c r="B201" s="102"/>
      <c r="C201" s="103"/>
      <c r="D201" s="54"/>
    </row>
    <row r="202" spans="1:4" s="25" customFormat="1" ht="32.25" customHeight="1" hidden="1">
      <c r="A202" s="104"/>
      <c r="B202" s="84"/>
      <c r="C202" s="85"/>
      <c r="D202" s="54"/>
    </row>
    <row r="203" spans="1:4" s="25" customFormat="1" ht="31.5" customHeight="1" hidden="1">
      <c r="A203" s="104"/>
      <c r="B203" s="84"/>
      <c r="C203" s="85"/>
      <c r="D203" s="54"/>
    </row>
    <row r="204" spans="1:4" s="25" customFormat="1" ht="21.75" customHeight="1" hidden="1">
      <c r="A204" s="104"/>
      <c r="B204" s="117"/>
      <c r="C204" s="117"/>
      <c r="D204" s="54"/>
    </row>
    <row r="205" spans="1:4" s="25" customFormat="1" ht="38.25" customHeight="1" hidden="1">
      <c r="A205" s="104"/>
      <c r="B205" s="117"/>
      <c r="C205" s="117"/>
      <c r="D205" s="54"/>
    </row>
    <row r="206" spans="1:4" s="25" customFormat="1" ht="20.25" customHeight="1" hidden="1">
      <c r="A206" s="104"/>
      <c r="B206" s="118"/>
      <c r="C206" s="119"/>
      <c r="D206" s="54"/>
    </row>
    <row r="207" spans="1:7" s="25" customFormat="1" ht="27" customHeight="1" hidden="1">
      <c r="A207" s="105"/>
      <c r="B207" s="108" t="s">
        <v>84</v>
      </c>
      <c r="C207" s="108"/>
      <c r="D207" s="49">
        <f>SUM(D201:D206)</f>
        <v>0</v>
      </c>
      <c r="G207" s="27"/>
    </row>
    <row r="208" spans="1:4" s="25" customFormat="1" ht="30.75" customHeight="1">
      <c r="A208" s="120" t="s">
        <v>60</v>
      </c>
      <c r="B208" s="84" t="s">
        <v>137</v>
      </c>
      <c r="C208" s="85"/>
      <c r="D208" s="54">
        <v>26660</v>
      </c>
    </row>
    <row r="209" spans="1:4" s="25" customFormat="1" ht="31.5" customHeight="1">
      <c r="A209" s="120"/>
      <c r="B209" s="102" t="s">
        <v>138</v>
      </c>
      <c r="C209" s="103"/>
      <c r="D209" s="39">
        <v>6000</v>
      </c>
    </row>
    <row r="210" spans="1:4" s="25" customFormat="1" ht="28.5" customHeight="1">
      <c r="A210" s="120"/>
      <c r="B210" s="102" t="s">
        <v>139</v>
      </c>
      <c r="C210" s="103"/>
      <c r="D210" s="39">
        <v>2501.94</v>
      </c>
    </row>
    <row r="211" spans="1:4" s="25" customFormat="1" ht="35.25" customHeight="1">
      <c r="A211" s="120"/>
      <c r="B211" s="102" t="s">
        <v>140</v>
      </c>
      <c r="C211" s="103"/>
      <c r="D211" s="39">
        <v>2800</v>
      </c>
    </row>
    <row r="212" spans="1:4" s="25" customFormat="1" ht="30.75" customHeight="1">
      <c r="A212" s="120"/>
      <c r="B212" s="112" t="s">
        <v>141</v>
      </c>
      <c r="C212" s="112"/>
      <c r="D212" s="39">
        <v>4028</v>
      </c>
    </row>
    <row r="213" spans="1:4" s="25" customFormat="1" ht="31.5" customHeight="1">
      <c r="A213" s="120"/>
      <c r="B213" s="112" t="s">
        <v>142</v>
      </c>
      <c r="C213" s="112"/>
      <c r="D213" s="39">
        <v>1.13</v>
      </c>
    </row>
    <row r="214" spans="1:11" s="25" customFormat="1" ht="35.25" customHeight="1" hidden="1">
      <c r="A214" s="120"/>
      <c r="B214" s="102"/>
      <c r="C214" s="103"/>
      <c r="D214" s="54"/>
      <c r="I214" s="64"/>
      <c r="J214" s="64"/>
      <c r="K214" s="64"/>
    </row>
    <row r="215" spans="1:11" s="25" customFormat="1" ht="20.25" customHeight="1" hidden="1">
      <c r="A215" s="120"/>
      <c r="B215" s="113"/>
      <c r="C215" s="114"/>
      <c r="D215" s="54"/>
      <c r="I215" s="116"/>
      <c r="J215" s="116"/>
      <c r="K215" s="65"/>
    </row>
    <row r="216" spans="1:11" s="25" customFormat="1" ht="20.25" customHeight="1" hidden="1">
      <c r="A216" s="120"/>
      <c r="B216" s="102"/>
      <c r="C216" s="103"/>
      <c r="D216" s="54"/>
      <c r="I216" s="59"/>
      <c r="J216" s="59"/>
      <c r="K216" s="65"/>
    </row>
    <row r="217" spans="1:4" s="25" customFormat="1" ht="24.75" customHeight="1" hidden="1">
      <c r="A217" s="120"/>
      <c r="B217" s="113"/>
      <c r="C217" s="114"/>
      <c r="D217" s="54"/>
    </row>
    <row r="218" spans="1:4" s="25" customFormat="1" ht="30" customHeight="1" hidden="1">
      <c r="A218" s="120"/>
      <c r="B218" s="113"/>
      <c r="C218" s="114"/>
      <c r="D218" s="54"/>
    </row>
    <row r="219" spans="1:4" s="25" customFormat="1" ht="30" customHeight="1" hidden="1">
      <c r="A219" s="120"/>
      <c r="B219" s="113"/>
      <c r="C219" s="114"/>
      <c r="D219" s="54"/>
    </row>
    <row r="220" spans="1:4" s="25" customFormat="1" ht="24.75" customHeight="1" hidden="1">
      <c r="A220" s="120"/>
      <c r="B220" s="113"/>
      <c r="C220" s="114"/>
      <c r="D220" s="54"/>
    </row>
    <row r="221" spans="1:7" s="25" customFormat="1" ht="24.75" customHeight="1">
      <c r="A221" s="121"/>
      <c r="B221" s="115" t="s">
        <v>84</v>
      </c>
      <c r="C221" s="115"/>
      <c r="D221" s="49">
        <f>SUM(D208:D220)</f>
        <v>41991.07</v>
      </c>
      <c r="F221" s="27"/>
      <c r="G221" s="27"/>
    </row>
    <row r="222" spans="1:4" s="25" customFormat="1" ht="41.25" customHeight="1">
      <c r="A222" s="87" t="s">
        <v>18</v>
      </c>
      <c r="B222" s="84" t="s">
        <v>143</v>
      </c>
      <c r="C222" s="85"/>
      <c r="D222" s="54">
        <v>191.38</v>
      </c>
    </row>
    <row r="223" spans="1:4" s="25" customFormat="1" ht="32.25" customHeight="1" hidden="1">
      <c r="A223" s="87"/>
      <c r="B223" s="84"/>
      <c r="C223" s="85"/>
      <c r="D223" s="54"/>
    </row>
    <row r="224" spans="1:4" s="25" customFormat="1" ht="30.75" customHeight="1" hidden="1">
      <c r="A224" s="87"/>
      <c r="B224" s="84"/>
      <c r="C224" s="85"/>
      <c r="D224" s="54"/>
    </row>
    <row r="225" spans="1:4" s="25" customFormat="1" ht="30.75" customHeight="1" hidden="1">
      <c r="A225" s="87"/>
      <c r="B225" s="84"/>
      <c r="C225" s="85"/>
      <c r="D225" s="54"/>
    </row>
    <row r="226" spans="1:4" s="25" customFormat="1" ht="27.75" customHeight="1">
      <c r="A226" s="87"/>
      <c r="B226" s="108" t="s">
        <v>84</v>
      </c>
      <c r="C226" s="108"/>
      <c r="D226" s="49">
        <f>SUM(D222:D225)</f>
        <v>191.38</v>
      </c>
    </row>
    <row r="227" spans="1:4" s="25" customFormat="1" ht="39" customHeight="1">
      <c r="A227" s="106" t="s">
        <v>31</v>
      </c>
      <c r="B227" s="84" t="s">
        <v>144</v>
      </c>
      <c r="C227" s="85"/>
      <c r="D227" s="39">
        <v>16012.49</v>
      </c>
    </row>
    <row r="228" spans="1:4" s="25" customFormat="1" ht="27.75" customHeight="1" hidden="1">
      <c r="A228" s="104"/>
      <c r="B228" s="86"/>
      <c r="C228" s="86"/>
      <c r="D228" s="54"/>
    </row>
    <row r="229" spans="1:4" s="25" customFormat="1" ht="32.25" customHeight="1" hidden="1">
      <c r="A229" s="104"/>
      <c r="B229" s="86"/>
      <c r="C229" s="86"/>
      <c r="D229" s="54"/>
    </row>
    <row r="230" spans="1:4" s="25" customFormat="1" ht="24.75" customHeight="1" hidden="1">
      <c r="A230" s="104"/>
      <c r="B230" s="86"/>
      <c r="C230" s="86"/>
      <c r="D230" s="54"/>
    </row>
    <row r="231" spans="1:4" s="25" customFormat="1" ht="27.75" customHeight="1" hidden="1">
      <c r="A231" s="104"/>
      <c r="B231" s="84"/>
      <c r="C231" s="85"/>
      <c r="D231" s="54"/>
    </row>
    <row r="232" spans="1:8" s="25" customFormat="1" ht="24" customHeight="1">
      <c r="A232" s="105"/>
      <c r="B232" s="108" t="s">
        <v>84</v>
      </c>
      <c r="C232" s="108"/>
      <c r="D232" s="49">
        <f>SUM(D227:D231)</f>
        <v>16012.49</v>
      </c>
      <c r="F232" s="27"/>
      <c r="G232" s="27"/>
      <c r="H232" s="27"/>
    </row>
    <row r="233" spans="1:4" s="25" customFormat="1" ht="24" customHeight="1" hidden="1">
      <c r="A233" s="106" t="s">
        <v>92</v>
      </c>
      <c r="B233" s="84"/>
      <c r="C233" s="85"/>
      <c r="D233" s="54"/>
    </row>
    <row r="234" spans="1:4" s="25" customFormat="1" ht="24" customHeight="1" hidden="1">
      <c r="A234" s="104"/>
      <c r="B234" s="84"/>
      <c r="C234" s="85"/>
      <c r="D234" s="54"/>
    </row>
    <row r="235" spans="1:4" s="25" customFormat="1" ht="23.25" customHeight="1" hidden="1">
      <c r="A235" s="104"/>
      <c r="B235" s="86"/>
      <c r="C235" s="86"/>
      <c r="D235" s="54"/>
    </row>
    <row r="236" spans="1:4" s="25" customFormat="1" ht="25.5" customHeight="1" hidden="1">
      <c r="A236" s="104"/>
      <c r="B236" s="84"/>
      <c r="C236" s="85"/>
      <c r="D236" s="54"/>
    </row>
    <row r="237" spans="1:4" s="25" customFormat="1" ht="27.75" customHeight="1" hidden="1">
      <c r="A237" s="105"/>
      <c r="B237" s="108" t="s">
        <v>84</v>
      </c>
      <c r="C237" s="108"/>
      <c r="D237" s="49">
        <f>SUM(D233:D236)</f>
        <v>0</v>
      </c>
    </row>
    <row r="238" spans="1:6" s="25" customFormat="1" ht="30.75" customHeight="1">
      <c r="A238" s="109" t="s">
        <v>45</v>
      </c>
      <c r="B238" s="84" t="s">
        <v>136</v>
      </c>
      <c r="C238" s="85"/>
      <c r="D238" s="54">
        <v>500</v>
      </c>
      <c r="F238" s="27"/>
    </row>
    <row r="239" spans="1:4" s="25" customFormat="1" ht="27.75" customHeight="1" hidden="1">
      <c r="A239" s="110"/>
      <c r="B239" s="86"/>
      <c r="C239" s="86"/>
      <c r="D239" s="54"/>
    </row>
    <row r="240" spans="1:4" s="25" customFormat="1" ht="28.5" customHeight="1" hidden="1">
      <c r="A240" s="110"/>
      <c r="B240" s="84"/>
      <c r="C240" s="85"/>
      <c r="D240" s="54"/>
    </row>
    <row r="241" spans="1:4" s="25" customFormat="1" ht="33" customHeight="1" hidden="1">
      <c r="A241" s="110"/>
      <c r="B241" s="112"/>
      <c r="C241" s="112"/>
      <c r="D241" s="39"/>
    </row>
    <row r="242" spans="1:4" s="25" customFormat="1" ht="36" customHeight="1" hidden="1">
      <c r="A242" s="110"/>
      <c r="B242" s="84"/>
      <c r="C242" s="85"/>
      <c r="D242" s="54"/>
    </row>
    <row r="243" spans="1:4" s="25" customFormat="1" ht="36" customHeight="1" hidden="1">
      <c r="A243" s="110"/>
      <c r="B243" s="84"/>
      <c r="C243" s="85"/>
      <c r="D243" s="54"/>
    </row>
    <row r="244" spans="1:7" s="25" customFormat="1" ht="29.25" customHeight="1">
      <c r="A244" s="111"/>
      <c r="B244" s="108" t="s">
        <v>84</v>
      </c>
      <c r="C244" s="108"/>
      <c r="D244" s="49">
        <f>D238+D239+D240+D241+D242+D243</f>
        <v>500</v>
      </c>
      <c r="G244" s="27"/>
    </row>
    <row r="245" spans="1:4" s="25" customFormat="1" ht="31.5" customHeight="1" hidden="1">
      <c r="A245" s="106" t="s">
        <v>64</v>
      </c>
      <c r="B245" s="84"/>
      <c r="C245" s="85"/>
      <c r="D245" s="54"/>
    </row>
    <row r="246" spans="1:4" s="25" customFormat="1" ht="33" customHeight="1" hidden="1">
      <c r="A246" s="104"/>
      <c r="B246" s="84"/>
      <c r="C246" s="85"/>
      <c r="D246" s="54"/>
    </row>
    <row r="247" spans="1:4" s="25" customFormat="1" ht="38.25" customHeight="1" hidden="1">
      <c r="A247" s="104"/>
      <c r="B247" s="84"/>
      <c r="C247" s="85"/>
      <c r="D247" s="54"/>
    </row>
    <row r="248" spans="1:4" s="25" customFormat="1" ht="34.5" customHeight="1" hidden="1">
      <c r="A248" s="104"/>
      <c r="B248" s="84"/>
      <c r="C248" s="85"/>
      <c r="D248" s="54"/>
    </row>
    <row r="249" spans="1:4" s="25" customFormat="1" ht="27.75" customHeight="1" hidden="1">
      <c r="A249" s="104"/>
      <c r="B249" s="84"/>
      <c r="C249" s="85"/>
      <c r="D249" s="54"/>
    </row>
    <row r="250" spans="1:4" s="25" customFormat="1" ht="27.75" customHeight="1" hidden="1">
      <c r="A250" s="104"/>
      <c r="B250" s="86"/>
      <c r="C250" s="86"/>
      <c r="D250" s="54"/>
    </row>
    <row r="251" spans="1:4" s="25" customFormat="1" ht="17.25" customHeight="1" hidden="1">
      <c r="A251" s="104"/>
      <c r="B251" s="86"/>
      <c r="C251" s="86"/>
      <c r="D251" s="54"/>
    </row>
    <row r="252" spans="1:7" s="25" customFormat="1" ht="28.5" customHeight="1" hidden="1">
      <c r="A252" s="105"/>
      <c r="B252" s="108" t="s">
        <v>84</v>
      </c>
      <c r="C252" s="108"/>
      <c r="D252" s="49">
        <f>SUM(D245:D251)</f>
        <v>0</v>
      </c>
      <c r="G252" s="27"/>
    </row>
    <row r="253" spans="1:5" s="25" customFormat="1" ht="39" customHeight="1" hidden="1">
      <c r="A253" s="106" t="s">
        <v>80</v>
      </c>
      <c r="B253" s="84"/>
      <c r="C253" s="85"/>
      <c r="D253" s="54"/>
      <c r="E253" s="28">
        <v>211.99</v>
      </c>
    </row>
    <row r="254" spans="1:5" s="25" customFormat="1" ht="27.75" customHeight="1" hidden="1">
      <c r="A254" s="104"/>
      <c r="B254" s="84"/>
      <c r="C254" s="85"/>
      <c r="D254" s="54"/>
      <c r="E254" s="28">
        <f>126.65+506.43</f>
        <v>633.08</v>
      </c>
    </row>
    <row r="255" spans="1:5" s="25" customFormat="1" ht="27.75" customHeight="1" hidden="1">
      <c r="A255" s="104"/>
      <c r="B255" s="102"/>
      <c r="C255" s="103"/>
      <c r="D255" s="54"/>
      <c r="E255" s="28">
        <f>300+120+682.99</f>
        <v>1102.99</v>
      </c>
    </row>
    <row r="256" spans="1:5" s="25" customFormat="1" ht="24.75" customHeight="1" hidden="1">
      <c r="A256" s="104"/>
      <c r="B256" s="84"/>
      <c r="C256" s="85"/>
      <c r="D256" s="54"/>
      <c r="E256" s="27"/>
    </row>
    <row r="257" spans="1:5" s="25" customFormat="1" ht="27.75" customHeight="1" hidden="1">
      <c r="A257" s="104"/>
      <c r="B257" s="84"/>
      <c r="C257" s="85"/>
      <c r="D257" s="54"/>
      <c r="E257" s="27"/>
    </row>
    <row r="258" spans="1:6" s="25" customFormat="1" ht="27" customHeight="1" hidden="1">
      <c r="A258" s="105"/>
      <c r="B258" s="89" t="s">
        <v>84</v>
      </c>
      <c r="C258" s="90"/>
      <c r="D258" s="49">
        <f>SUM(D253:D257)</f>
        <v>0</v>
      </c>
      <c r="F258" s="27"/>
    </row>
    <row r="259" spans="1:4" s="25" customFormat="1" ht="30" customHeight="1">
      <c r="A259" s="106" t="s">
        <v>87</v>
      </c>
      <c r="B259" s="84" t="s">
        <v>121</v>
      </c>
      <c r="C259" s="85"/>
      <c r="D259" s="54">
        <v>6680</v>
      </c>
    </row>
    <row r="260" spans="1:4" s="25" customFormat="1" ht="31.5" customHeight="1" hidden="1">
      <c r="A260" s="104"/>
      <c r="B260" s="84"/>
      <c r="C260" s="85"/>
      <c r="D260" s="54"/>
    </row>
    <row r="261" spans="1:4" s="25" customFormat="1" ht="35.25" customHeight="1" hidden="1">
      <c r="A261" s="104"/>
      <c r="B261" s="84"/>
      <c r="C261" s="85"/>
      <c r="D261" s="54"/>
    </row>
    <row r="262" spans="1:4" s="25" customFormat="1" ht="34.5" customHeight="1" hidden="1">
      <c r="A262" s="104"/>
      <c r="B262" s="86"/>
      <c r="C262" s="86"/>
      <c r="D262" s="54"/>
    </row>
    <row r="263" spans="1:4" s="25" customFormat="1" ht="0" customHeight="1" hidden="1">
      <c r="A263" s="104"/>
      <c r="B263" s="86"/>
      <c r="C263" s="86"/>
      <c r="D263" s="54"/>
    </row>
    <row r="264" spans="1:4" s="25" customFormat="1" ht="28.5" customHeight="1">
      <c r="A264" s="105"/>
      <c r="B264" s="89" t="s">
        <v>84</v>
      </c>
      <c r="C264" s="90"/>
      <c r="D264" s="49">
        <f>SUM(D259:D263)</f>
        <v>6680</v>
      </c>
    </row>
    <row r="265" spans="1:4" s="25" customFormat="1" ht="37.5" customHeight="1" hidden="1">
      <c r="A265" s="106" t="s">
        <v>0</v>
      </c>
      <c r="B265" s="84"/>
      <c r="C265" s="85"/>
      <c r="D265" s="54"/>
    </row>
    <row r="266" spans="1:4" s="25" customFormat="1" ht="45.75" customHeight="1" hidden="1">
      <c r="A266" s="104"/>
      <c r="B266" s="84"/>
      <c r="C266" s="85"/>
      <c r="D266" s="54"/>
    </row>
    <row r="267" spans="1:4" s="25" customFormat="1" ht="41.25" customHeight="1" hidden="1">
      <c r="A267" s="104"/>
      <c r="B267" s="84"/>
      <c r="C267" s="85"/>
      <c r="D267" s="54"/>
    </row>
    <row r="268" spans="1:4" s="25" customFormat="1" ht="33" customHeight="1" hidden="1">
      <c r="A268" s="104"/>
      <c r="B268" s="84"/>
      <c r="C268" s="85"/>
      <c r="D268" s="54"/>
    </row>
    <row r="269" spans="1:4" s="25" customFormat="1" ht="35.25" customHeight="1" hidden="1">
      <c r="A269" s="104"/>
      <c r="B269" s="84"/>
      <c r="C269" s="107"/>
      <c r="D269" s="54"/>
    </row>
    <row r="270" spans="1:4" s="25" customFormat="1" ht="33" customHeight="1" hidden="1">
      <c r="A270" s="105"/>
      <c r="B270" s="89" t="s">
        <v>84</v>
      </c>
      <c r="C270" s="90"/>
      <c r="D270" s="49">
        <f>SUM(D265:D269)</f>
        <v>0</v>
      </c>
    </row>
    <row r="271" spans="1:6" s="25" customFormat="1" ht="27" customHeight="1">
      <c r="A271" s="104" t="s">
        <v>58</v>
      </c>
      <c r="B271" s="102" t="s">
        <v>122</v>
      </c>
      <c r="C271" s="103"/>
      <c r="D271" s="54">
        <v>210</v>
      </c>
      <c r="F271" s="27"/>
    </row>
    <row r="272" spans="1:4" s="25" customFormat="1" ht="30.75" customHeight="1" hidden="1">
      <c r="A272" s="104"/>
      <c r="B272" s="102"/>
      <c r="C272" s="103"/>
      <c r="D272" s="54"/>
    </row>
    <row r="273" spans="1:4" s="25" customFormat="1" ht="29.25" customHeight="1" hidden="1">
      <c r="A273" s="104"/>
      <c r="B273" s="84"/>
      <c r="C273" s="85"/>
      <c r="D273" s="54"/>
    </row>
    <row r="274" spans="1:4" s="25" customFormat="1" ht="37.5" customHeight="1" hidden="1">
      <c r="A274" s="104"/>
      <c r="B274" s="84"/>
      <c r="C274" s="85"/>
      <c r="D274" s="54"/>
    </row>
    <row r="275" spans="1:6" s="25" customFormat="1" ht="29.25" customHeight="1">
      <c r="A275" s="105"/>
      <c r="B275" s="89" t="s">
        <v>84</v>
      </c>
      <c r="C275" s="90"/>
      <c r="D275" s="49">
        <f>SUM(D271:D274)</f>
        <v>210</v>
      </c>
      <c r="F275" s="27"/>
    </row>
    <row r="276" spans="1:4" s="25" customFormat="1" ht="0.75" customHeight="1">
      <c r="A276" s="100" t="s">
        <v>12</v>
      </c>
      <c r="B276" s="84"/>
      <c r="C276" s="85"/>
      <c r="D276" s="74"/>
    </row>
    <row r="277" spans="1:4" s="25" customFormat="1" ht="42.75" customHeight="1">
      <c r="A277" s="101"/>
      <c r="B277" s="84" t="s">
        <v>110</v>
      </c>
      <c r="C277" s="85"/>
      <c r="D277" s="73">
        <v>15000</v>
      </c>
    </row>
    <row r="278" spans="1:4" s="25" customFormat="1" ht="30.75" customHeight="1" hidden="1">
      <c r="A278" s="101"/>
      <c r="B278" s="84"/>
      <c r="C278" s="85"/>
      <c r="D278" s="73"/>
    </row>
    <row r="279" spans="1:4" s="25" customFormat="1" ht="36.75" customHeight="1" hidden="1">
      <c r="A279" s="101"/>
      <c r="B279" s="102"/>
      <c r="C279" s="103"/>
      <c r="D279" s="69"/>
    </row>
    <row r="280" spans="1:4" s="25" customFormat="1" ht="31.5" customHeight="1" hidden="1">
      <c r="A280" s="101"/>
      <c r="B280" s="98"/>
      <c r="C280" s="99"/>
      <c r="D280" s="69"/>
    </row>
    <row r="281" spans="1:4" s="25" customFormat="1" ht="24" customHeight="1" hidden="1">
      <c r="A281" s="101"/>
      <c r="B281" s="84"/>
      <c r="C281" s="85"/>
      <c r="D281" s="75"/>
    </row>
    <row r="282" spans="1:4" s="25" customFormat="1" ht="46.5" customHeight="1" hidden="1">
      <c r="A282" s="76"/>
      <c r="B282" s="84"/>
      <c r="C282" s="83"/>
      <c r="D282" s="77"/>
    </row>
    <row r="283" spans="1:7" s="25" customFormat="1" ht="50.25" customHeight="1">
      <c r="A283" s="76"/>
      <c r="B283" s="84" t="s">
        <v>145</v>
      </c>
      <c r="C283" s="85"/>
      <c r="D283" s="78">
        <v>13457.17</v>
      </c>
      <c r="G283" s="27"/>
    </row>
    <row r="284" spans="1:4" s="25" customFormat="1" ht="36" customHeight="1">
      <c r="A284" s="76"/>
      <c r="B284" s="98" t="s">
        <v>146</v>
      </c>
      <c r="C284" s="99"/>
      <c r="D284" s="69">
        <v>6350.3</v>
      </c>
    </row>
    <row r="285" spans="1:4" s="25" customFormat="1" ht="27.75" customHeight="1">
      <c r="A285" s="76"/>
      <c r="B285" s="98" t="s">
        <v>120</v>
      </c>
      <c r="C285" s="99"/>
      <c r="D285" s="69">
        <v>1360</v>
      </c>
    </row>
    <row r="286" spans="1:4" s="25" customFormat="1" ht="34.5" customHeight="1">
      <c r="A286" s="76"/>
      <c r="B286" s="98" t="s">
        <v>147</v>
      </c>
      <c r="C286" s="99"/>
      <c r="D286" s="69">
        <v>47737.2</v>
      </c>
    </row>
    <row r="287" spans="1:6" s="25" customFormat="1" ht="25.5" customHeight="1">
      <c r="A287" s="32"/>
      <c r="B287" s="89" t="s">
        <v>84</v>
      </c>
      <c r="C287" s="90"/>
      <c r="D287" s="49">
        <f>SUM(D276:D286)</f>
        <v>83904.67</v>
      </c>
      <c r="F287" s="27"/>
    </row>
    <row r="288" spans="1:8" s="25" customFormat="1" ht="27.75" customHeight="1">
      <c r="A288" s="21"/>
      <c r="B288" s="91" t="s">
        <v>19</v>
      </c>
      <c r="C288" s="92"/>
      <c r="D288" s="42">
        <f>D162+D16</f>
        <v>233677.71</v>
      </c>
      <c r="E288" s="26"/>
      <c r="F288" s="27">
        <f>D288-D283-D284-D285-D286</f>
        <v>164773.03999999998</v>
      </c>
      <c r="G288" s="27"/>
      <c r="H288" s="27"/>
    </row>
    <row r="289" spans="1:7" s="25" customFormat="1" ht="28.5" customHeight="1">
      <c r="A289" s="21"/>
      <c r="B289" s="95" t="s">
        <v>57</v>
      </c>
      <c r="C289" s="95"/>
      <c r="D289" s="42">
        <f>SUM(D290:E294)</f>
        <v>0</v>
      </c>
      <c r="E289" s="26"/>
      <c r="F289" s="27"/>
      <c r="G289" s="27"/>
    </row>
    <row r="290" spans="1:7" s="25" customFormat="1" ht="39.75" customHeight="1" hidden="1">
      <c r="A290" s="96" t="s">
        <v>125</v>
      </c>
      <c r="B290" s="88"/>
      <c r="C290" s="83"/>
      <c r="D290" s="70"/>
      <c r="E290" s="26"/>
      <c r="G290" s="27"/>
    </row>
    <row r="291" spans="1:5" s="25" customFormat="1" ht="42" customHeight="1" hidden="1">
      <c r="A291" s="97"/>
      <c r="B291" s="86"/>
      <c r="C291" s="86"/>
      <c r="D291" s="54"/>
      <c r="E291" s="26"/>
    </row>
    <row r="292" spans="1:5" s="25" customFormat="1" ht="24.75" customHeight="1" hidden="1">
      <c r="A292" s="21"/>
      <c r="B292" s="86"/>
      <c r="C292" s="86"/>
      <c r="D292" s="54"/>
      <c r="E292" s="36"/>
    </row>
    <row r="293" spans="1:5" s="25" customFormat="1" ht="35.25" customHeight="1" hidden="1">
      <c r="A293" s="21"/>
      <c r="B293" s="86"/>
      <c r="C293" s="86"/>
      <c r="D293" s="54"/>
      <c r="E293" s="36"/>
    </row>
    <row r="294" spans="1:5" s="25" customFormat="1" ht="39" customHeight="1" hidden="1">
      <c r="A294" s="21" t="s">
        <v>14</v>
      </c>
      <c r="B294" s="86"/>
      <c r="C294" s="86"/>
      <c r="D294" s="54"/>
      <c r="E294" s="36"/>
    </row>
    <row r="295" spans="1:7" s="25" customFormat="1" ht="27.75" customHeight="1">
      <c r="A295" s="21"/>
      <c r="B295" s="87" t="s">
        <v>86</v>
      </c>
      <c r="C295" s="87"/>
      <c r="D295" s="42">
        <f>D288+D289</f>
        <v>233677.71</v>
      </c>
      <c r="F295" s="27"/>
      <c r="G295" s="27"/>
    </row>
    <row r="296" spans="1:7" s="25" customFormat="1" ht="19.5" customHeight="1" hidden="1">
      <c r="A296" s="21"/>
      <c r="B296" s="88"/>
      <c r="C296" s="83"/>
      <c r="D296" s="71"/>
      <c r="G296" s="27"/>
    </row>
    <row r="297" spans="1:4" s="25" customFormat="1" ht="20.25" customHeight="1" hidden="1">
      <c r="A297" s="21"/>
      <c r="B297" s="86"/>
      <c r="C297" s="86"/>
      <c r="D297" s="54"/>
    </row>
    <row r="298" spans="1:4" s="35" customFormat="1" ht="25.5" customHeight="1">
      <c r="A298" s="21"/>
      <c r="B298" s="80" t="s">
        <v>88</v>
      </c>
      <c r="C298" s="81"/>
      <c r="D298" s="50" t="e">
        <f>D14-D288-D289</f>
        <v>#REF!</v>
      </c>
    </row>
    <row r="299" s="25" customFormat="1" ht="21" customHeight="1" hidden="1">
      <c r="D299" s="72"/>
    </row>
    <row r="300" spans="1:5" s="25" customFormat="1" ht="25.5" customHeight="1">
      <c r="A300" s="32"/>
      <c r="B300" s="82" t="s">
        <v>81</v>
      </c>
      <c r="C300" s="83"/>
      <c r="D300" s="42">
        <f>SUM(D301:E303)</f>
        <v>7400</v>
      </c>
      <c r="E300" s="26"/>
    </row>
    <row r="301" spans="1:5" s="25" customFormat="1" ht="44.25" customHeight="1">
      <c r="A301" s="21" t="s">
        <v>18</v>
      </c>
      <c r="B301" s="84" t="s">
        <v>119</v>
      </c>
      <c r="C301" s="85"/>
      <c r="D301" s="28">
        <v>7400</v>
      </c>
      <c r="E301" s="27"/>
    </row>
    <row r="302" spans="1:8" s="29" customFormat="1" ht="45.75" customHeight="1" hidden="1">
      <c r="A302" s="21"/>
      <c r="B302" s="84"/>
      <c r="C302" s="85"/>
      <c r="D302" s="28"/>
      <c r="F302" s="22"/>
      <c r="G302" s="22"/>
      <c r="H302" s="22"/>
    </row>
    <row r="303" spans="1:4" ht="39" customHeight="1">
      <c r="A303" s="21"/>
      <c r="B303" s="84"/>
      <c r="C303" s="85"/>
      <c r="D303" s="54"/>
    </row>
    <row r="311" ht="18.75">
      <c r="B311" s="22" t="s">
        <v>26</v>
      </c>
    </row>
  </sheetData>
  <sheetProtection password="CE38" sheet="1"/>
  <mergeCells count="202">
    <mergeCell ref="B300:C300"/>
    <mergeCell ref="B301:C301"/>
    <mergeCell ref="B302:C302"/>
    <mergeCell ref="B303:C303"/>
    <mergeCell ref="B293:C293"/>
    <mergeCell ref="B294:C294"/>
    <mergeCell ref="B295:C295"/>
    <mergeCell ref="B296:C296"/>
    <mergeCell ref="B297:C297"/>
    <mergeCell ref="B298:C298"/>
    <mergeCell ref="B288:C288"/>
    <mergeCell ref="B289:C289"/>
    <mergeCell ref="A290:A291"/>
    <mergeCell ref="B290:C290"/>
    <mergeCell ref="B291:C291"/>
    <mergeCell ref="B292:C292"/>
    <mergeCell ref="B282:C282"/>
    <mergeCell ref="B283:C283"/>
    <mergeCell ref="B284:C284"/>
    <mergeCell ref="B285:C285"/>
    <mergeCell ref="B286:C286"/>
    <mergeCell ref="B287:C287"/>
    <mergeCell ref="A276:A281"/>
    <mergeCell ref="B276:C276"/>
    <mergeCell ref="B277:C277"/>
    <mergeCell ref="B278:C278"/>
    <mergeCell ref="B279:C279"/>
    <mergeCell ref="B280:C280"/>
    <mergeCell ref="B281:C281"/>
    <mergeCell ref="A271:A275"/>
    <mergeCell ref="B271:C271"/>
    <mergeCell ref="B272:C272"/>
    <mergeCell ref="B273:C273"/>
    <mergeCell ref="B274:C274"/>
    <mergeCell ref="B275:C275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A227:A232"/>
    <mergeCell ref="B227:C227"/>
    <mergeCell ref="B228:C228"/>
    <mergeCell ref="B229:C229"/>
    <mergeCell ref="B230:C230"/>
    <mergeCell ref="B231:C231"/>
    <mergeCell ref="B232:C232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B214:C214"/>
    <mergeCell ref="B215:C215"/>
    <mergeCell ref="I215:J215"/>
    <mergeCell ref="B216:C216"/>
    <mergeCell ref="B217:C217"/>
    <mergeCell ref="B218:C218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A192:A196"/>
    <mergeCell ref="B192:C192"/>
    <mergeCell ref="B193:C193"/>
    <mergeCell ref="B194:C194"/>
    <mergeCell ref="B195:C195"/>
    <mergeCell ref="B196:C196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9:C179"/>
    <mergeCell ref="A180:A183"/>
    <mergeCell ref="B180:C180"/>
    <mergeCell ref="B181:C181"/>
    <mergeCell ref="B182:C182"/>
    <mergeCell ref="B183:C183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5511811023622047" header="0.1968503937007874" footer="0.5511811023622047"/>
  <pageSetup fitToHeight="2" fitToWidth="1" horizontalDpi="600" verticalDpi="600" orientation="portrait" paperSize="9" scale="67" r:id="rId1"/>
  <rowBreaks count="1" manualBreakCount="1">
    <brk id="21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Люда Чабак</cp:lastModifiedBy>
  <cp:lastPrinted>2023-11-03T08:30:53Z</cp:lastPrinted>
  <dcterms:created xsi:type="dcterms:W3CDTF">2015-05-15T06:08:32Z</dcterms:created>
  <dcterms:modified xsi:type="dcterms:W3CDTF">2023-11-03T09:50:49Z</dcterms:modified>
  <cp:category/>
  <cp:version/>
  <cp:contentType/>
  <cp:contentStatus/>
</cp:coreProperties>
</file>